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2\Desktop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Q10" i="1" l="1"/>
  <c r="K10" i="1"/>
  <c r="M10" i="1"/>
  <c r="M18" i="1" l="1"/>
  <c r="K18" i="1"/>
  <c r="Q9" i="1"/>
  <c r="M9" i="1"/>
  <c r="K9" i="1"/>
  <c r="Q11" i="1"/>
  <c r="Q12" i="1"/>
  <c r="Q13" i="1"/>
  <c r="Q14" i="1"/>
  <c r="Q15" i="1"/>
  <c r="Q16" i="1"/>
  <c r="Q17" i="1"/>
  <c r="M11" i="1"/>
  <c r="M12" i="1"/>
  <c r="M13" i="1"/>
  <c r="M14" i="1"/>
  <c r="M15" i="1"/>
  <c r="M16" i="1"/>
  <c r="M17" i="1"/>
  <c r="K11" i="1"/>
  <c r="K12" i="1"/>
  <c r="K13" i="1"/>
  <c r="K14" i="1"/>
  <c r="K15" i="1"/>
  <c r="K16" i="1"/>
  <c r="K17" i="1"/>
</calcChain>
</file>

<file path=xl/sharedStrings.xml><?xml version="1.0" encoding="utf-8"?>
<sst xmlns="http://schemas.openxmlformats.org/spreadsheetml/2006/main" count="31" uniqueCount="30">
  <si>
    <t>Анализ зарплаты по сотрудникам (в целом за период)</t>
  </si>
  <si>
    <t>Организация</t>
  </si>
  <si>
    <t>ГБУ "Жилищник Пресненского района"</t>
  </si>
  <si>
    <t>Период</t>
  </si>
  <si>
    <t>Должность</t>
  </si>
  <si>
    <t>Надбавка за сложность и напряженность</t>
  </si>
  <si>
    <t>Оклад</t>
  </si>
  <si>
    <t>Отпуск</t>
  </si>
  <si>
    <t>Компенсация отпуска (Отпуск основной)</t>
  </si>
  <si>
    <t>Мат. пом.</t>
  </si>
  <si>
    <t>Надбавка за стаж работы</t>
  </si>
  <si>
    <t>Премия</t>
  </si>
  <si>
    <t>Всего начислено</t>
  </si>
  <si>
    <t>НДФЛ</t>
  </si>
  <si>
    <t>Исп. лист</t>
  </si>
  <si>
    <t>Всего удержано</t>
  </si>
  <si>
    <t>Всего включено в ведомости</t>
  </si>
  <si>
    <t>Директор</t>
  </si>
  <si>
    <t>Заместитель директора по безопасности</t>
  </si>
  <si>
    <t>Заместитель директора по капитальному ремонту</t>
  </si>
  <si>
    <t>Заместитель директора по комплексному содержанию объектов дорожного хозяйства</t>
  </si>
  <si>
    <t>Заместитель директора по общим вопросам</t>
  </si>
  <si>
    <t>Заместитель директора по содержанию и благоустройству, главный садовник</t>
  </si>
  <si>
    <t>Заместитель директора по экономике и финансам</t>
  </si>
  <si>
    <t>Заместитель директора по эксплуатации, главный инженер</t>
  </si>
  <si>
    <t>Первый заместитель директора</t>
  </si>
  <si>
    <t>Итого</t>
  </si>
  <si>
    <t>Январь - Декабрь 2020</t>
  </si>
  <si>
    <t xml:space="preserve">Среднемес.з/п </t>
  </si>
  <si>
    <t>Всего начислено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</si>
</sst>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8"/>
      <name val="Arial"/>
    </font>
    <font>
      <b/>
      <sz val="18"/>
      <color rgb="FF009646"/>
      <name val="Arial"/>
    </font>
    <font>
      <b/>
      <sz val="14"/>
      <name val="Arial"/>
    </font>
    <font>
      <sz val="10"/>
      <name val="Arial"/>
    </font>
    <font>
      <b/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E6E6E6"/>
      </left>
      <right/>
      <top/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4" fontId="0" fillId="0" borderId="5" xfId="0" applyNumberFormat="1" applyBorder="1" applyAlignment="1">
      <alignment horizontal="right" vertical="top"/>
    </xf>
    <xf numFmtId="164" fontId="0" fillId="0" borderId="5" xfId="0" applyNumberFormat="1" applyBorder="1" applyAlignment="1">
      <alignment horizontal="right" vertical="top"/>
    </xf>
    <xf numFmtId="3" fontId="0" fillId="0" borderId="5" xfId="0" applyNumberForma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4" fontId="0" fillId="2" borderId="5" xfId="0" applyNumberFormat="1" applyFill="1" applyBorder="1" applyAlignment="1">
      <alignment horizontal="right" vertical="top"/>
    </xf>
    <xf numFmtId="3" fontId="0" fillId="2" borderId="5" xfId="0" applyNumberFormat="1" applyFill="1" applyBorder="1" applyAlignment="1">
      <alignment horizontal="right" vertical="top"/>
    </xf>
    <xf numFmtId="3" fontId="0" fillId="2" borderId="0" xfId="0" applyNumberFormat="1" applyFill="1"/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19"/>
  <sheetViews>
    <sheetView tabSelected="1" topLeftCell="C1" workbookViewId="0">
      <selection activeCell="Q11" sqref="Q11"/>
    </sheetView>
  </sheetViews>
  <sheetFormatPr defaultColWidth="10.5" defaultRowHeight="11.45" customHeight="1" outlineLevelRow="1" outlineLevelCol="1" x14ac:dyDescent="0.2"/>
  <cols>
    <col min="1" max="1" width="31.33203125" style="1" customWidth="1"/>
    <col min="2" max="2" width="13.5" style="1" customWidth="1"/>
    <col min="3" max="3" width="15.6640625" style="1" customWidth="1" outlineLevel="1"/>
    <col min="4" max="4" width="15.5" style="1" customWidth="1" outlineLevel="1"/>
    <col min="5" max="9" width="18.1640625" style="1" customWidth="1" outlineLevel="1"/>
    <col min="10" max="11" width="18.1640625" style="1" customWidth="1"/>
    <col min="12" max="14" width="18.1640625" style="1" customWidth="1" outlineLevel="1"/>
    <col min="15" max="16" width="18.1640625" style="1" customWidth="1"/>
    <col min="17" max="17" width="17.5" customWidth="1"/>
  </cols>
  <sheetData>
    <row r="1" spans="1:17" s="1" customFormat="1" ht="9.9499999999999993" customHeight="1" x14ac:dyDescent="0.2"/>
    <row r="2" spans="1:17" ht="24.95" customHeight="1" x14ac:dyDescent="0.2">
      <c r="A2" s="2" t="s">
        <v>0</v>
      </c>
      <c r="B2" s="2"/>
    </row>
    <row r="3" spans="1:17" s="1" customFormat="1" ht="9.9499999999999993" customHeight="1" x14ac:dyDescent="0.2"/>
    <row r="4" spans="1:17" ht="36.950000000000003" customHeight="1" x14ac:dyDescent="0.2">
      <c r="A4" s="3" t="s">
        <v>1</v>
      </c>
      <c r="B4" s="26" t="s">
        <v>2</v>
      </c>
      <c r="C4" s="26"/>
      <c r="D4" s="26"/>
    </row>
    <row r="5" spans="1:17" ht="18.95" customHeight="1" x14ac:dyDescent="0.2">
      <c r="A5" s="3" t="s">
        <v>3</v>
      </c>
      <c r="B5" s="27" t="s">
        <v>27</v>
      </c>
      <c r="C5" s="26"/>
      <c r="D5" s="26"/>
    </row>
    <row r="6" spans="1:17" s="1" customFormat="1" ht="9.9499999999999993" customHeight="1" x14ac:dyDescent="0.2"/>
    <row r="7" spans="1:17" ht="18.95" customHeight="1" outlineLevel="1" x14ac:dyDescent="0.2">
      <c r="A7" s="21" t="s">
        <v>4</v>
      </c>
      <c r="B7" s="21"/>
      <c r="C7" s="24" t="s">
        <v>5</v>
      </c>
      <c r="D7" s="24" t="s">
        <v>6</v>
      </c>
      <c r="E7" s="21" t="s">
        <v>7</v>
      </c>
      <c r="F7" s="21" t="s">
        <v>8</v>
      </c>
      <c r="G7" s="21" t="s">
        <v>9</v>
      </c>
      <c r="H7" s="24" t="s">
        <v>10</v>
      </c>
      <c r="I7" s="24" t="s">
        <v>11</v>
      </c>
      <c r="J7" s="19" t="s">
        <v>12</v>
      </c>
      <c r="K7" s="17" t="s">
        <v>29</v>
      </c>
      <c r="L7" s="21" t="s">
        <v>13</v>
      </c>
      <c r="M7" s="23" t="s">
        <v>13</v>
      </c>
      <c r="N7" s="21" t="s">
        <v>14</v>
      </c>
      <c r="O7" s="19" t="s">
        <v>15</v>
      </c>
      <c r="P7" s="19" t="s">
        <v>16</v>
      </c>
      <c r="Q7" s="17" t="s">
        <v>28</v>
      </c>
    </row>
    <row r="8" spans="1:17" ht="18.95" customHeight="1" outlineLevel="1" x14ac:dyDescent="0.2">
      <c r="A8" s="28"/>
      <c r="B8" s="29"/>
      <c r="C8" s="25"/>
      <c r="D8" s="30"/>
      <c r="E8" s="22"/>
      <c r="F8" s="22"/>
      <c r="G8" s="22"/>
      <c r="H8" s="25"/>
      <c r="I8" s="25"/>
      <c r="J8" s="20"/>
      <c r="K8" s="18"/>
      <c r="L8" s="22"/>
      <c r="M8" s="18"/>
      <c r="N8" s="22"/>
      <c r="O8" s="20"/>
      <c r="P8" s="20"/>
      <c r="Q8" s="18"/>
    </row>
    <row r="9" spans="1:17" ht="11.1" customHeight="1" outlineLevel="1" x14ac:dyDescent="0.2">
      <c r="A9" s="13" t="s">
        <v>17</v>
      </c>
      <c r="B9" s="14"/>
      <c r="C9" s="4"/>
      <c r="D9" s="5">
        <v>1576236.25</v>
      </c>
      <c r="E9" s="6">
        <v>184727.1</v>
      </c>
      <c r="F9" s="4"/>
      <c r="G9" s="4"/>
      <c r="H9" s="5">
        <v>78811.820000000007</v>
      </c>
      <c r="I9" s="7">
        <v>2058800</v>
      </c>
      <c r="J9" s="5">
        <v>3898575.17</v>
      </c>
      <c r="K9" s="10">
        <f>C9+D9+H9+I9</f>
        <v>3713848.0700000003</v>
      </c>
      <c r="L9" s="7">
        <v>506814</v>
      </c>
      <c r="M9" s="11">
        <f>K9*0.13</f>
        <v>482800.24910000007</v>
      </c>
      <c r="N9" s="4"/>
      <c r="O9" s="7">
        <v>506814</v>
      </c>
      <c r="P9" s="5">
        <v>3391762.17</v>
      </c>
      <c r="Q9" s="12">
        <f>(K9-M9)/12</f>
        <v>269253.98507500003</v>
      </c>
    </row>
    <row r="10" spans="1:17" ht="11.1" customHeight="1" outlineLevel="1" x14ac:dyDescent="0.2">
      <c r="A10" s="13" t="s">
        <v>18</v>
      </c>
      <c r="B10" s="14"/>
      <c r="C10" s="5">
        <v>48567.27</v>
      </c>
      <c r="D10" s="5">
        <v>1053163.6299999999</v>
      </c>
      <c r="E10" s="5">
        <v>124760.95</v>
      </c>
      <c r="F10" s="5">
        <v>43671.11</v>
      </c>
      <c r="G10" s="7">
        <v>100800</v>
      </c>
      <c r="H10" s="5">
        <v>52658.18</v>
      </c>
      <c r="I10" s="5">
        <v>605014.54</v>
      </c>
      <c r="J10" s="5">
        <v>2028635.68</v>
      </c>
      <c r="K10" s="10">
        <f>C10+D10+H10+I10</f>
        <v>1759403.6199999999</v>
      </c>
      <c r="L10" s="7">
        <v>263203</v>
      </c>
      <c r="M10" s="11">
        <f>K10*0.13</f>
        <v>228722.4706</v>
      </c>
      <c r="N10" s="5">
        <v>279512.68</v>
      </c>
      <c r="O10" s="5">
        <v>542715.68000000005</v>
      </c>
      <c r="P10" s="7">
        <v>1485920</v>
      </c>
      <c r="Q10" s="12">
        <f>(K10-M10+N10)/12</f>
        <v>150849.48578333334</v>
      </c>
    </row>
    <row r="11" spans="1:17" ht="11.1" customHeight="1" outlineLevel="1" x14ac:dyDescent="0.2">
      <c r="A11" s="13" t="s">
        <v>19</v>
      </c>
      <c r="B11" s="14"/>
      <c r="C11" s="4"/>
      <c r="D11" s="5">
        <v>1163781.82</v>
      </c>
      <c r="E11" s="5">
        <v>66986.64</v>
      </c>
      <c r="F11" s="4"/>
      <c r="G11" s="4"/>
      <c r="H11" s="5">
        <v>174567.27</v>
      </c>
      <c r="I11" s="5">
        <v>105747.13</v>
      </c>
      <c r="J11" s="5">
        <v>1511082.86</v>
      </c>
      <c r="K11" s="10">
        <f t="shared" ref="K10:K17" si="0">C11+D11+H11+I11</f>
        <v>1444096.2200000002</v>
      </c>
      <c r="L11" s="7">
        <v>196441</v>
      </c>
      <c r="M11" s="11">
        <f t="shared" ref="M10:M17" si="1">K11*0.13</f>
        <v>187732.50860000003</v>
      </c>
      <c r="N11" s="4"/>
      <c r="O11" s="7">
        <v>196441</v>
      </c>
      <c r="P11" s="5">
        <v>1314641.8600000001</v>
      </c>
      <c r="Q11" s="12">
        <f t="shared" ref="Q11:Q17" si="2">(K11-M11)/12</f>
        <v>104696.97595000001</v>
      </c>
    </row>
    <row r="12" spans="1:17" ht="21.95" customHeight="1" outlineLevel="1" x14ac:dyDescent="0.2">
      <c r="A12" s="13" t="s">
        <v>20</v>
      </c>
      <c r="B12" s="14"/>
      <c r="C12" s="4"/>
      <c r="D12" s="7">
        <v>1209600</v>
      </c>
      <c r="E12" s="4"/>
      <c r="F12" s="4"/>
      <c r="G12" s="4"/>
      <c r="H12" s="7">
        <v>60480</v>
      </c>
      <c r="I12" s="7">
        <v>851904</v>
      </c>
      <c r="J12" s="7">
        <v>2121984</v>
      </c>
      <c r="K12" s="10">
        <f t="shared" si="0"/>
        <v>2121984</v>
      </c>
      <c r="L12" s="7">
        <v>275858</v>
      </c>
      <c r="M12" s="11">
        <f t="shared" si="1"/>
        <v>275857.91999999998</v>
      </c>
      <c r="N12" s="4"/>
      <c r="O12" s="7">
        <v>275858</v>
      </c>
      <c r="P12" s="7">
        <v>1846126</v>
      </c>
      <c r="Q12" s="12">
        <f t="shared" si="2"/>
        <v>153843.84</v>
      </c>
    </row>
    <row r="13" spans="1:17" ht="11.1" customHeight="1" outlineLevel="1" x14ac:dyDescent="0.2">
      <c r="A13" s="13" t="s">
        <v>21</v>
      </c>
      <c r="B13" s="14"/>
      <c r="C13" s="4"/>
      <c r="D13" s="5">
        <v>1165773.9099999999</v>
      </c>
      <c r="E13" s="5">
        <v>121344.02</v>
      </c>
      <c r="F13" s="4"/>
      <c r="G13" s="4"/>
      <c r="H13" s="5">
        <v>116577.39</v>
      </c>
      <c r="I13" s="5">
        <v>1749927.91</v>
      </c>
      <c r="J13" s="5">
        <v>3153623.23</v>
      </c>
      <c r="K13" s="10">
        <f t="shared" si="0"/>
        <v>3032279.21</v>
      </c>
      <c r="L13" s="7">
        <v>409971</v>
      </c>
      <c r="M13" s="11">
        <f t="shared" si="1"/>
        <v>394196.29730000003</v>
      </c>
      <c r="N13" s="4"/>
      <c r="O13" s="7">
        <v>409971</v>
      </c>
      <c r="P13" s="5">
        <v>2743652.23</v>
      </c>
      <c r="Q13" s="12">
        <f t="shared" si="2"/>
        <v>219840.24272499999</v>
      </c>
    </row>
    <row r="14" spans="1:17" ht="24.75" customHeight="1" outlineLevel="1" x14ac:dyDescent="0.2">
      <c r="A14" s="13" t="s">
        <v>22</v>
      </c>
      <c r="B14" s="14"/>
      <c r="C14" s="4"/>
      <c r="D14" s="5">
        <v>1062981.82</v>
      </c>
      <c r="E14" s="4"/>
      <c r="F14" s="5">
        <v>381804.36</v>
      </c>
      <c r="G14" s="4"/>
      <c r="H14" s="5">
        <v>53149.09</v>
      </c>
      <c r="I14" s="5">
        <v>1390738.92</v>
      </c>
      <c r="J14" s="5">
        <v>2888674.19</v>
      </c>
      <c r="K14" s="10">
        <f t="shared" si="0"/>
        <v>2506869.83</v>
      </c>
      <c r="L14" s="7">
        <v>380346</v>
      </c>
      <c r="M14" s="11">
        <f t="shared" si="1"/>
        <v>325893.07790000003</v>
      </c>
      <c r="N14" s="4"/>
      <c r="O14" s="7">
        <v>380346</v>
      </c>
      <c r="P14" s="5">
        <v>2545390.69</v>
      </c>
      <c r="Q14" s="12">
        <f t="shared" si="2"/>
        <v>181748.06267500002</v>
      </c>
    </row>
    <row r="15" spans="1:17" ht="11.1" customHeight="1" outlineLevel="1" x14ac:dyDescent="0.2">
      <c r="A15" s="13" t="s">
        <v>23</v>
      </c>
      <c r="B15" s="14"/>
      <c r="C15" s="4"/>
      <c r="D15" s="5">
        <v>1164939.1299999999</v>
      </c>
      <c r="E15" s="5">
        <v>101922.24000000001</v>
      </c>
      <c r="F15" s="4"/>
      <c r="G15" s="4"/>
      <c r="H15" s="5">
        <v>174740.87</v>
      </c>
      <c r="I15" s="5">
        <v>1242963.1299999999</v>
      </c>
      <c r="J15" s="5">
        <v>2684565.37</v>
      </c>
      <c r="K15" s="10">
        <f t="shared" si="0"/>
        <v>2582643.13</v>
      </c>
      <c r="L15" s="7">
        <v>348993</v>
      </c>
      <c r="M15" s="11">
        <f t="shared" si="1"/>
        <v>335743.60690000001</v>
      </c>
      <c r="N15" s="4"/>
      <c r="O15" s="7">
        <v>348993</v>
      </c>
      <c r="P15" s="5">
        <v>2335572.37</v>
      </c>
      <c r="Q15" s="12">
        <f t="shared" si="2"/>
        <v>187241.62692499999</v>
      </c>
    </row>
    <row r="16" spans="1:17" ht="26.25" customHeight="1" outlineLevel="1" x14ac:dyDescent="0.2">
      <c r="A16" s="13" t="s">
        <v>24</v>
      </c>
      <c r="B16" s="14"/>
      <c r="C16" s="4"/>
      <c r="D16" s="5">
        <v>1115127.27</v>
      </c>
      <c r="E16" s="5">
        <v>214879.56</v>
      </c>
      <c r="F16" s="4"/>
      <c r="G16" s="4"/>
      <c r="H16" s="5">
        <v>111512.73</v>
      </c>
      <c r="I16" s="5">
        <v>1573824.54</v>
      </c>
      <c r="J16" s="6">
        <v>3015344.1</v>
      </c>
      <c r="K16" s="10">
        <f t="shared" si="0"/>
        <v>2800464.54</v>
      </c>
      <c r="L16" s="7">
        <v>391995</v>
      </c>
      <c r="M16" s="11">
        <f t="shared" si="1"/>
        <v>364060.39020000002</v>
      </c>
      <c r="N16" s="4"/>
      <c r="O16" s="7">
        <v>391995</v>
      </c>
      <c r="P16" s="6">
        <v>2623349.1</v>
      </c>
      <c r="Q16" s="12">
        <f t="shared" si="2"/>
        <v>203033.67914999998</v>
      </c>
    </row>
    <row r="17" spans="1:17" ht="11.1" customHeight="1" outlineLevel="1" x14ac:dyDescent="0.2">
      <c r="A17" s="13" t="s">
        <v>25</v>
      </c>
      <c r="B17" s="14"/>
      <c r="C17" s="4"/>
      <c r="D17" s="5">
        <v>1009821.34</v>
      </c>
      <c r="E17" s="5">
        <v>229021.26</v>
      </c>
      <c r="F17" s="5">
        <v>286068.64</v>
      </c>
      <c r="G17" s="4"/>
      <c r="H17" s="5">
        <v>50491.07</v>
      </c>
      <c r="I17" s="5">
        <v>1282746.96</v>
      </c>
      <c r="J17" s="5">
        <v>2858149.27</v>
      </c>
      <c r="K17" s="10">
        <f t="shared" si="0"/>
        <v>2343059.37</v>
      </c>
      <c r="L17" s="7">
        <v>371559</v>
      </c>
      <c r="M17" s="11">
        <f t="shared" si="1"/>
        <v>304597.7181</v>
      </c>
      <c r="N17" s="4"/>
      <c r="O17" s="7">
        <v>371559</v>
      </c>
      <c r="P17" s="5">
        <v>2486590.27</v>
      </c>
      <c r="Q17" s="12">
        <f t="shared" si="2"/>
        <v>169871.804325</v>
      </c>
    </row>
    <row r="18" spans="1:17" ht="12.95" customHeight="1" outlineLevel="1" x14ac:dyDescent="0.2">
      <c r="A18" s="15" t="s">
        <v>26</v>
      </c>
      <c r="B18" s="16"/>
      <c r="C18" s="8">
        <v>54497.27</v>
      </c>
      <c r="D18" s="8">
        <v>10551075.17</v>
      </c>
      <c r="E18" s="8">
        <v>1043641.77</v>
      </c>
      <c r="F18" s="8">
        <v>711544.11</v>
      </c>
      <c r="G18" s="9">
        <v>100800</v>
      </c>
      <c r="H18" s="8">
        <v>874470.92</v>
      </c>
      <c r="I18" s="8">
        <v>10861667.130000001</v>
      </c>
      <c r="J18" s="8">
        <v>24197696.370000001</v>
      </c>
      <c r="K18" s="10">
        <f>SUM(K9:K17)</f>
        <v>22304647.990000002</v>
      </c>
      <c r="L18" s="9">
        <v>3145180</v>
      </c>
      <c r="M18" s="10">
        <f>SUM(M9:M17)</f>
        <v>2899604.2387000006</v>
      </c>
      <c r="N18" s="8">
        <v>279512.68</v>
      </c>
      <c r="O18" s="8">
        <v>3424692.68</v>
      </c>
      <c r="P18" s="8">
        <v>20773004.690000001</v>
      </c>
      <c r="Q18" s="12"/>
    </row>
    <row r="19" spans="1:17" s="1" customFormat="1" ht="9.9499999999999993" customHeight="1" outlineLevel="1" x14ac:dyDescent="0.2"/>
  </sheetData>
  <mergeCells count="28">
    <mergeCell ref="B4:D4"/>
    <mergeCell ref="B5:D5"/>
    <mergeCell ref="A7:B8"/>
    <mergeCell ref="C7:C8"/>
    <mergeCell ref="D7:D8"/>
    <mergeCell ref="A9:B9"/>
    <mergeCell ref="A10:B10"/>
    <mergeCell ref="A11:B11"/>
    <mergeCell ref="Q7:Q8"/>
    <mergeCell ref="P7:P8"/>
    <mergeCell ref="J7:J8"/>
    <mergeCell ref="L7:L8"/>
    <mergeCell ref="N7:N8"/>
    <mergeCell ref="O7:O8"/>
    <mergeCell ref="K7:K8"/>
    <mergeCell ref="M7:M8"/>
    <mergeCell ref="E7:E8"/>
    <mergeCell ref="F7:F8"/>
    <mergeCell ref="G7:G8"/>
    <mergeCell ref="H7:H8"/>
    <mergeCell ref="I7:I8"/>
    <mergeCell ref="A17:B17"/>
    <mergeCell ref="A18:B18"/>
    <mergeCell ref="A15:B15"/>
    <mergeCell ref="A16:B16"/>
    <mergeCell ref="A12:B12"/>
    <mergeCell ref="A13:B13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User022</cp:lastModifiedBy>
  <dcterms:modified xsi:type="dcterms:W3CDTF">2021-04-26T07:36:42Z</dcterms:modified>
</cp:coreProperties>
</file>